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Servizi Sociali e Personale\PROGETTI SAI 2026-2028\ORDINARI 2026-2028\AVVISO PUBBLICO + ALLEGATI\"/>
    </mc:Choice>
  </mc:AlternateContent>
  <bookViews>
    <workbookView xWindow="-105" yWindow="-105" windowWidth="25815" windowHeight="15495" tabRatio="767"/>
  </bookViews>
  <sheets>
    <sheet name="Piano Finanziario Preventivo" sheetId="15" r:id="rId1"/>
  </sheets>
  <definedNames>
    <definedName name="_xlnm.Print_Area" localSheetId="0">'Piano Finanziario Preventivo'!$A$1:$D$60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5" l="1"/>
  <c r="G38" i="15"/>
  <c r="G31" i="15"/>
  <c r="G22" i="15"/>
  <c r="G16" i="15"/>
  <c r="G7" i="15"/>
  <c r="G6" i="15"/>
  <c r="F55" i="15"/>
  <c r="F38" i="15"/>
  <c r="F31" i="15"/>
  <c r="F22" i="15"/>
  <c r="F16" i="15"/>
  <c r="F7" i="15"/>
  <c r="F6" i="15"/>
  <c r="G58" i="15" l="1"/>
  <c r="G60" i="15" s="1"/>
  <c r="F58" i="15"/>
  <c r="F60" i="15" s="1"/>
  <c r="D55" i="15"/>
  <c r="D38" i="15"/>
  <c r="D31" i="15"/>
  <c r="D22" i="15"/>
  <c r="D16" i="15"/>
  <c r="D7" i="15"/>
  <c r="D6" i="15" s="1"/>
  <c r="D58" i="15" s="1"/>
  <c r="D60" i="15" s="1"/>
  <c r="I66" i="15" l="1"/>
  <c r="G66" i="15"/>
  <c r="E66" i="15"/>
  <c r="C67" i="15" s="1"/>
  <c r="H66" i="15"/>
  <c r="F66" i="15"/>
  <c r="D66" i="15"/>
</calcChain>
</file>

<file path=xl/sharedStrings.xml><?xml version="1.0" encoding="utf-8"?>
<sst xmlns="http://schemas.openxmlformats.org/spreadsheetml/2006/main" count="179" uniqueCount="168">
  <si>
    <t>DESCRIZIONE SPESA</t>
  </si>
  <si>
    <t>A</t>
  </si>
  <si>
    <t>A1</t>
  </si>
  <si>
    <t>C</t>
  </si>
  <si>
    <t>D</t>
  </si>
  <si>
    <t>E</t>
  </si>
  <si>
    <t>Viaggi/formazione/sensibilizzazione</t>
  </si>
  <si>
    <t>F</t>
  </si>
  <si>
    <t>Ci</t>
  </si>
  <si>
    <t>Operatori sociali</t>
  </si>
  <si>
    <t>B1</t>
  </si>
  <si>
    <t>Spese telefoniche per utenze fisse e mobili usufruite dal personale</t>
  </si>
  <si>
    <t>C1</t>
  </si>
  <si>
    <t>D1</t>
  </si>
  <si>
    <t>Vitto, abbigliamento, igiene personale, assistenza infanzia, materiale ludico</t>
  </si>
  <si>
    <t>E1</t>
  </si>
  <si>
    <t xml:space="preserve">Eventi di sensibilizzazione </t>
  </si>
  <si>
    <t>Interpreti e mediatori culturali</t>
  </si>
  <si>
    <t>B2</t>
  </si>
  <si>
    <t>C2</t>
  </si>
  <si>
    <t>D2</t>
  </si>
  <si>
    <t>Effetti letterecci</t>
  </si>
  <si>
    <t>E2</t>
  </si>
  <si>
    <t>B3</t>
  </si>
  <si>
    <t>C3</t>
  </si>
  <si>
    <t>D3</t>
  </si>
  <si>
    <t>B4</t>
  </si>
  <si>
    <t>C4</t>
  </si>
  <si>
    <t>Assistenti sociali</t>
  </si>
  <si>
    <t>B5</t>
  </si>
  <si>
    <t>C5</t>
  </si>
  <si>
    <t>Pulizia locali e relativi materiali</t>
  </si>
  <si>
    <t>Psicologi</t>
  </si>
  <si>
    <t>B6</t>
  </si>
  <si>
    <t>C6</t>
  </si>
  <si>
    <t>B7</t>
  </si>
  <si>
    <t>B8</t>
  </si>
  <si>
    <t>D12</t>
  </si>
  <si>
    <t>Spese di trasporto urbano ed extra-urbano, spese di trasferimento, viaggio e soggiorno temporaneo dei beneficiari</t>
  </si>
  <si>
    <t>D13</t>
  </si>
  <si>
    <t>Pocket Money</t>
  </si>
  <si>
    <t>D14</t>
  </si>
  <si>
    <t>Spese per la scolarizzazione</t>
  </si>
  <si>
    <t>Alfabetizzazione</t>
  </si>
  <si>
    <t>Corsi di formazione professionale</t>
  </si>
  <si>
    <t>Borse lavoro e tirocini formativi</t>
  </si>
  <si>
    <t>I3</t>
  </si>
  <si>
    <t>Contributi alloggio ed interventi per agevolare la sistemazione alloggiativa</t>
  </si>
  <si>
    <t>I4</t>
  </si>
  <si>
    <t>Contributi acquisto arredi per alloggi beneficiari</t>
  </si>
  <si>
    <t>I5</t>
  </si>
  <si>
    <t>Contributi straordinari per l'uscita</t>
  </si>
  <si>
    <t xml:space="preserve">Spese di gestione diretta </t>
  </si>
  <si>
    <t>Immobili e utenze</t>
  </si>
  <si>
    <t>Costi del revisore contabile indipendente</t>
  </si>
  <si>
    <t xml:space="preserve">B </t>
  </si>
  <si>
    <t xml:space="preserve"> I6 </t>
  </si>
  <si>
    <t>D4</t>
  </si>
  <si>
    <t>D5</t>
  </si>
  <si>
    <t>D6</t>
  </si>
  <si>
    <t>D7</t>
  </si>
  <si>
    <t>D8</t>
  </si>
  <si>
    <t>D9</t>
  </si>
  <si>
    <t>D10</t>
  </si>
  <si>
    <t>D11</t>
  </si>
  <si>
    <t>COD</t>
  </si>
  <si>
    <t>PROGETTO ENTE LOCALE</t>
  </si>
  <si>
    <t>CODICE PROGETTO</t>
  </si>
  <si>
    <t>PIANO FINANZIARIO PREVENTIVO "ORDINARI"</t>
  </si>
  <si>
    <t>NUMERO POSTI</t>
  </si>
  <si>
    <t>TOTALE COMPLESSIVO</t>
  </si>
  <si>
    <t>TOTALE COSTI DIRETTI</t>
  </si>
  <si>
    <t xml:space="preserve">Costo del Personale </t>
  </si>
  <si>
    <t>I6, A1</t>
  </si>
  <si>
    <t>Spese per l'integrazione</t>
  </si>
  <si>
    <t>Personale addetto alle pulizie</t>
  </si>
  <si>
    <t>A1e</t>
  </si>
  <si>
    <t>A2e</t>
  </si>
  <si>
    <t>A3e</t>
  </si>
  <si>
    <t>A4e</t>
  </si>
  <si>
    <t>A5e</t>
  </si>
  <si>
    <t>A6e</t>
  </si>
  <si>
    <t>A7e</t>
  </si>
  <si>
    <t>Consulenze</t>
  </si>
  <si>
    <t>A1c</t>
  </si>
  <si>
    <t>A2c</t>
  </si>
  <si>
    <t>A3c</t>
  </si>
  <si>
    <t>A4c</t>
  </si>
  <si>
    <t>A5c</t>
  </si>
  <si>
    <t>Mediazione culturale e interpretariato</t>
  </si>
  <si>
    <t>Consulenti fiscali e del lavoro</t>
  </si>
  <si>
    <r>
      <t>Spese direttamente riconducibili alla presa in carico dei beneficiari (</t>
    </r>
    <r>
      <rPr>
        <i/>
        <sz val="13"/>
        <color indexed="9"/>
        <rFont val="Bookman Old Style"/>
        <family val="1"/>
      </rPr>
      <t>minimo 15% del costo totale di progetto</t>
    </r>
    <r>
      <rPr>
        <b/>
        <sz val="13"/>
        <color indexed="9"/>
        <rFont val="Bookman Old Style"/>
        <family val="1"/>
      </rPr>
      <t>)</t>
    </r>
  </si>
  <si>
    <t>A8e</t>
  </si>
  <si>
    <t>Operatori legali</t>
  </si>
  <si>
    <t>Operatori dell'integrazione</t>
  </si>
  <si>
    <t>Operatori anti-tratta</t>
  </si>
  <si>
    <t>D15</t>
  </si>
  <si>
    <t>Spese per fideiussioni</t>
  </si>
  <si>
    <t>Altre figure professionali</t>
  </si>
  <si>
    <t xml:space="preserve">Spese di carburante per automezzi di servizio </t>
  </si>
  <si>
    <t xml:space="preserve">Affitto locali, condominio, registrazione contratti </t>
  </si>
  <si>
    <t>Contributi per l'uscita</t>
  </si>
  <si>
    <t xml:space="preserve">Costi indiretti - massimo 7% dei costi diretti  - </t>
  </si>
  <si>
    <t>P</t>
  </si>
  <si>
    <t>P1</t>
  </si>
  <si>
    <t>P2</t>
  </si>
  <si>
    <t>P3</t>
  </si>
  <si>
    <t>P5</t>
  </si>
  <si>
    <t>P6</t>
  </si>
  <si>
    <t>P4</t>
  </si>
  <si>
    <t>P7</t>
  </si>
  <si>
    <t>T1</t>
  </si>
  <si>
    <t xml:space="preserve"> S2</t>
  </si>
  <si>
    <t>A2</t>
  </si>
  <si>
    <t>A/Ci</t>
  </si>
  <si>
    <t>Ci1</t>
  </si>
  <si>
    <t>Ci2</t>
  </si>
  <si>
    <t>A4</t>
  </si>
  <si>
    <t>L</t>
  </si>
  <si>
    <t>L1</t>
  </si>
  <si>
    <t>L2</t>
  </si>
  <si>
    <t>L3</t>
  </si>
  <si>
    <t>L4</t>
  </si>
  <si>
    <t>L5</t>
  </si>
  <si>
    <t xml:space="preserve">I ,G,S,T,A3 </t>
  </si>
  <si>
    <t>G1</t>
  </si>
  <si>
    <t>G2</t>
  </si>
  <si>
    <t xml:space="preserve"> T2</t>
  </si>
  <si>
    <t>G3</t>
  </si>
  <si>
    <t>G4</t>
  </si>
  <si>
    <t>G6</t>
  </si>
  <si>
    <t>G5</t>
  </si>
  <si>
    <t>G7</t>
  </si>
  <si>
    <t>I1</t>
  </si>
  <si>
    <t>I2</t>
  </si>
  <si>
    <t>I6</t>
  </si>
  <si>
    <t>A3</t>
  </si>
  <si>
    <t>Altre spese per la salute (medicinali, protesi) non riconosciute dal SSN</t>
  </si>
  <si>
    <t>Equipe multidisciplinare (massimo il 46% del costo totale di progetto)</t>
  </si>
  <si>
    <t xml:space="preserve">Esperti legali (avvocato) </t>
  </si>
  <si>
    <t>Altre figure professionali (supervisione psicologica)</t>
  </si>
  <si>
    <t>Costi connessi all'espletamento delle procedure di affidamento 
(RUP, DEC,registrazione atti, pubblicità)</t>
  </si>
  <si>
    <t>Acquisto, noleggio o leasing di mobili, arredi ed elettrodomestici (opzione più favorevole)</t>
  </si>
  <si>
    <t>Acquisto, noleggio o leasing di hardware, software, strumentazione tecnica ed autovetture (opzione più favorevole)</t>
  </si>
  <si>
    <t>Ristrutturazione dei locali destinati all'ospitalità dei beneficiari - solo per beni di proprietà dell'Ente Locale  o ad esso assegnati - (massimo 3,33% del costo totale di progetto annuo)</t>
  </si>
  <si>
    <t xml:space="preserve">Opere di piccola manutenzione rientranti nel contratto di locazione e relativi materiali (massimo 3% del costo totale di progetto annuo) </t>
  </si>
  <si>
    <t>Ospitalità presso strutture dedicate alla riabilitazione/strutture protette per nucleo familiare (riconoscimento del costo per la quota non coperta dal SSN).</t>
  </si>
  <si>
    <t>Utenze delle strutture di accoglienza (acqua, elettricità, gas e gasolio da riscaldamento)</t>
  </si>
  <si>
    <t xml:space="preserve">Assistenza sanitaria specialistica (infermieri, medici e psicologi con specializzazioni adeguate, anche in etnopsichiatria) </t>
  </si>
  <si>
    <t>Spese relative all'assistenza (tessere telefoniche per beneficiari, spese di assicurazione per infortuni e r.c. dei beneficiari, fototessere ecc, ecc )</t>
  </si>
  <si>
    <t>Spese per incontri nazionali, convegni, corsi di formazione, trasporto pubblico a favore del personale. Viaggi</t>
  </si>
  <si>
    <t>COD. RIF. TRIENNIO PRECEDENTE</t>
  </si>
  <si>
    <t>PROG-622-PR-4</t>
  </si>
  <si>
    <t>TORRE SANTA SUSANNA</t>
  </si>
  <si>
    <t>17</t>
  </si>
  <si>
    <r>
      <t>RISORSE RISERVATE ALL’ENTE TITOLARE</t>
    </r>
    <r>
      <rPr>
        <b/>
        <sz val="12"/>
        <color rgb="FFFF3838"/>
        <rFont val="Bookman Old Style"/>
        <family val="1"/>
        <charset val="1"/>
      </rPr>
      <t>*</t>
    </r>
  </si>
  <si>
    <t>VALORE PROPOSTA PROGETTUALE DELL’ETS</t>
  </si>
  <si>
    <t>Note</t>
  </si>
  <si>
    <t>RIEPILOGO ANNUALITA' 2026 - 2027 - 2028</t>
  </si>
  <si>
    <t>SOMME A DISPOSIZIONE DELL'ENTE</t>
  </si>
  <si>
    <r>
      <t>*</t>
    </r>
    <r>
      <rPr>
        <sz val="8"/>
        <color theme="1"/>
        <rFont val="Bookman Old Style"/>
        <family val="1"/>
      </rPr>
      <t xml:space="preserve"> importi eventualmente da rivedere in sede di co progettazione </t>
    </r>
  </si>
  <si>
    <t>ANNUALITA'</t>
  </si>
  <si>
    <r>
      <t>**</t>
    </r>
    <r>
      <rPr>
        <sz val="8"/>
        <color theme="1"/>
        <rFont val="Bookman Old Style"/>
        <family val="1"/>
      </rPr>
      <t xml:space="preserve"> B5 Art 12 lg 241/90 procedura di co progettazione</t>
    </r>
  </si>
  <si>
    <t>IMPORTO PROROGA AL 30.04.2026</t>
  </si>
  <si>
    <t>VALORE DELLA PROCEDURA</t>
  </si>
  <si>
    <t>Costi dell'IVA sui servizi resi dall'ente attuatore  **</t>
  </si>
  <si>
    <t>COSTO ANNUALE FINANZIATO</t>
  </si>
  <si>
    <t>ALLEGATO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</si>
</sst>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5" formatCode="[$€-2]\ #,##0.00"/>
  </numFmts>
  <fonts count="30" x14ac:knownFonts="1">
    <font>
      <sz val="11"/>
      <color theme="1"/>
      <name val="Calibri"/>
      <family val="2"/>
      <scheme val="minor"/>
    </font>
    <font>
      <i/>
      <sz val="13"/>
      <color indexed="9"/>
      <name val="Bookman Old Style"/>
      <family val="1"/>
    </font>
    <font>
      <sz val="13"/>
      <color indexed="8"/>
      <name val="Bookman Old Style"/>
      <family val="1"/>
    </font>
    <font>
      <b/>
      <sz val="13"/>
      <name val="Bookman Old Style"/>
      <family val="1"/>
    </font>
    <font>
      <b/>
      <i/>
      <sz val="13"/>
      <name val="Bookman Old Style"/>
      <family val="1"/>
    </font>
    <font>
      <b/>
      <sz val="13"/>
      <color indexed="9"/>
      <name val="Bookman Old Style"/>
      <family val="1"/>
    </font>
    <font>
      <b/>
      <sz val="13"/>
      <name val="Arial"/>
      <family val="2"/>
    </font>
    <font>
      <sz val="13"/>
      <name val="Bookman Old Style"/>
      <family val="1"/>
    </font>
    <font>
      <sz val="11"/>
      <color theme="1"/>
      <name val="Bookman Old Style"/>
      <family val="1"/>
    </font>
    <font>
      <i/>
      <sz val="9"/>
      <color theme="1"/>
      <name val="Bookman Old Style"/>
      <family val="1"/>
    </font>
    <font>
      <sz val="13"/>
      <color theme="1"/>
      <name val="Bookman Old Style"/>
      <family val="1"/>
    </font>
    <font>
      <b/>
      <sz val="13"/>
      <color theme="0"/>
      <name val="Bookman Old Style"/>
      <family val="1"/>
    </font>
    <font>
      <b/>
      <i/>
      <sz val="13"/>
      <color theme="0"/>
      <name val="Bookman Old Style"/>
      <family val="1"/>
    </font>
    <font>
      <b/>
      <sz val="13"/>
      <color theme="1"/>
      <name val="Bookman Old Style"/>
      <family val="1"/>
    </font>
    <font>
      <i/>
      <sz val="13"/>
      <color theme="1"/>
      <name val="Bookman Old Style"/>
      <family val="1"/>
    </font>
    <font>
      <b/>
      <sz val="13"/>
      <color theme="0"/>
      <name val="Arial"/>
      <family val="2"/>
    </font>
    <font>
      <sz val="13"/>
      <color theme="0"/>
      <name val="Bookman Old Style"/>
      <family val="1"/>
    </font>
    <font>
      <sz val="13"/>
      <color theme="1"/>
      <name val="Calibri"/>
      <family val="2"/>
      <scheme val="minor"/>
    </font>
    <font>
      <b/>
      <sz val="12"/>
      <name val="Bookman Old Style"/>
      <family val="1"/>
      <charset val="1"/>
    </font>
    <font>
      <b/>
      <sz val="12"/>
      <color theme="1"/>
      <name val="Bookman Old Style"/>
      <family val="1"/>
      <charset val="1"/>
    </font>
    <font>
      <b/>
      <sz val="12"/>
      <color rgb="FFFF3838"/>
      <name val="Bookman Old Style"/>
      <family val="1"/>
      <charset val="1"/>
    </font>
    <font>
      <sz val="14"/>
      <color theme="1"/>
      <name val="Bookman Old Style"/>
      <family val="1"/>
      <charset val="1"/>
    </font>
    <font>
      <b/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8"/>
      <color theme="1"/>
      <name val="Bookman Old Style"/>
      <family val="1"/>
    </font>
    <font>
      <b/>
      <sz val="18"/>
      <color theme="1"/>
      <name val="Bookman Old Style"/>
      <family val="1"/>
    </font>
    <font>
      <sz val="8"/>
      <color theme="1"/>
      <name val="Bookman Old Style"/>
      <family val="1"/>
    </font>
    <font>
      <sz val="8"/>
      <color rgb="FFFF3838"/>
      <name val="Bookman Old Style"/>
      <family val="1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CC"/>
        <bgColor rgb="FFDBDBDB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9" fillId="0" borderId="0" applyFont="0" applyFill="0" applyBorder="0" applyAlignment="0" applyProtection="0"/>
  </cellStyleXfs>
  <cellXfs count="85">
    <xf numFmtId="0" fontId="0" fillId="0" borderId="0" xfId="0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left" vertical="center" wrapText="1"/>
    </xf>
    <xf numFmtId="165" fontId="6" fillId="4" borderId="8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vertical="center" wrapText="1"/>
    </xf>
    <xf numFmtId="0" fontId="12" fillId="3" borderId="7" xfId="0" applyFont="1" applyFill="1" applyBorder="1" applyAlignment="1">
      <alignment horizontal="center" wrapText="1"/>
    </xf>
    <xf numFmtId="0" fontId="11" fillId="5" borderId="9" xfId="0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165" fontId="15" fillId="3" borderId="8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vertical="center" wrapText="1"/>
    </xf>
    <xf numFmtId="0" fontId="11" fillId="5" borderId="7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center" wrapText="1"/>
    </xf>
    <xf numFmtId="165" fontId="6" fillId="4" borderId="11" xfId="0" applyNumberFormat="1" applyFont="1" applyFill="1" applyBorder="1" applyAlignment="1">
      <alignment horizontal="center" vertical="center" wrapText="1"/>
    </xf>
    <xf numFmtId="165" fontId="6" fillId="6" borderId="12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49" fontId="12" fillId="3" borderId="13" xfId="0" applyNumberFormat="1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65" fontId="15" fillId="3" borderId="14" xfId="0" applyNumberFormat="1" applyFont="1" applyFill="1" applyBorder="1" applyAlignment="1">
      <alignment horizontal="center" vertical="center" wrapText="1"/>
    </xf>
    <xf numFmtId="165" fontId="6" fillId="6" borderId="15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49" fontId="10" fillId="7" borderId="7" xfId="0" applyNumberFormat="1" applyFont="1" applyFill="1" applyBorder="1" applyAlignment="1">
      <alignment vertical="center" wrapText="1"/>
    </xf>
    <xf numFmtId="0" fontId="8" fillId="7" borderId="0" xfId="0" applyFont="1" applyFill="1"/>
    <xf numFmtId="0" fontId="11" fillId="8" borderId="7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165" fontId="16" fillId="8" borderId="8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165" fontId="8" fillId="0" borderId="0" xfId="0" applyNumberFormat="1" applyFont="1"/>
    <xf numFmtId="49" fontId="18" fillId="0" borderId="2" xfId="0" applyNumberFormat="1" applyFont="1" applyBorder="1" applyAlignment="1">
      <alignment horizontal="center" wrapText="1"/>
    </xf>
    <xf numFmtId="0" fontId="19" fillId="9" borderId="7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14" xfId="0" applyFont="1" applyBorder="1" applyAlignment="1">
      <alignment horizontal="center"/>
    </xf>
    <xf numFmtId="0" fontId="8" fillId="0" borderId="29" xfId="0" applyFont="1" applyBorder="1"/>
    <xf numFmtId="0" fontId="8" fillId="0" borderId="6" xfId="0" applyFont="1" applyBorder="1"/>
    <xf numFmtId="0" fontId="22" fillId="0" borderId="6" xfId="0" applyFont="1" applyBorder="1" applyAlignment="1">
      <alignment horizontal="center"/>
    </xf>
    <xf numFmtId="0" fontId="8" fillId="0" borderId="14" xfId="0" applyFont="1" applyBorder="1"/>
    <xf numFmtId="0" fontId="26" fillId="0" borderId="3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wrapText="1"/>
    </xf>
    <xf numFmtId="0" fontId="22" fillId="0" borderId="31" xfId="0" applyFont="1" applyBorder="1" applyAlignment="1">
      <alignment horizontal="center" wrapText="1"/>
    </xf>
    <xf numFmtId="0" fontId="25" fillId="0" borderId="31" xfId="0" applyFont="1" applyBorder="1" applyAlignment="1">
      <alignment horizontal="center" wrapText="1"/>
    </xf>
    <xf numFmtId="0" fontId="23" fillId="0" borderId="6" xfId="0" applyFont="1" applyBorder="1" applyAlignment="1">
      <alignment horizontal="right"/>
    </xf>
    <xf numFmtId="0" fontId="23" fillId="0" borderId="6" xfId="0" applyFont="1" applyBorder="1"/>
    <xf numFmtId="0" fontId="24" fillId="0" borderId="7" xfId="0" applyFont="1" applyBorder="1"/>
    <xf numFmtId="0" fontId="28" fillId="0" borderId="7" xfId="0" applyFont="1" applyBorder="1"/>
    <xf numFmtId="0" fontId="21" fillId="0" borderId="26" xfId="0" applyFont="1" applyBorder="1"/>
    <xf numFmtId="0" fontId="23" fillId="0" borderId="31" xfId="0" applyFont="1" applyBorder="1" applyAlignment="1">
      <alignment horizontal="right"/>
    </xf>
    <xf numFmtId="165" fontId="22" fillId="0" borderId="30" xfId="0" applyNumberFormat="1" applyFont="1" applyBorder="1"/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3" fillId="6" borderId="23" xfId="0" applyFont="1" applyFill="1" applyBorder="1" applyAlignment="1">
      <alignment horizontal="center"/>
    </xf>
    <xf numFmtId="0" fontId="3" fillId="6" borderId="24" xfId="0" applyFont="1" applyFill="1" applyBorder="1" applyAlignment="1">
      <alignment horizontal="center"/>
    </xf>
    <xf numFmtId="0" fontId="3" fillId="6" borderId="25" xfId="0" applyFont="1" applyFill="1" applyBorder="1" applyAlignment="1">
      <alignment horizontal="center"/>
    </xf>
    <xf numFmtId="49" fontId="13" fillId="0" borderId="26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44" fontId="22" fillId="0" borderId="6" xfId="1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rgb="FFFF0000"/>
  </sheetPr>
  <dimension ref="A1:J67"/>
  <sheetViews>
    <sheetView tabSelected="1" zoomScale="70" zoomScaleNormal="7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0" sqref="K10:K11"/>
    </sheetView>
  </sheetViews>
  <sheetFormatPr defaultColWidth="9.140625" defaultRowHeight="15" x14ac:dyDescent="0.25"/>
  <cols>
    <col min="1" max="1" width="29.5703125" style="1" customWidth="1"/>
    <col min="2" max="2" width="27.140625" style="2" customWidth="1"/>
    <col min="3" max="3" width="100.140625" style="1" bestFit="1" customWidth="1"/>
    <col min="4" max="4" width="24.5703125" style="1" customWidth="1"/>
    <col min="5" max="5" width="22" style="1" customWidth="1"/>
    <col min="6" max="6" width="21.42578125" style="1" customWidth="1"/>
    <col min="7" max="7" width="26.42578125" style="1" bestFit="1" customWidth="1"/>
    <col min="8" max="8" width="19" style="1" customWidth="1"/>
    <col min="9" max="9" width="25.7109375" style="1" bestFit="1" customWidth="1"/>
    <col min="10" max="10" width="25.5703125" style="1" customWidth="1"/>
    <col min="11" max="11" width="9.140625" style="1"/>
    <col min="12" max="12" width="12" style="1" customWidth="1"/>
    <col min="13" max="13" width="9.140625" style="1"/>
    <col min="14" max="14" width="27.42578125" style="1" customWidth="1"/>
    <col min="15" max="16" width="9.140625" style="1"/>
    <col min="17" max="17" width="11.42578125" style="1" customWidth="1"/>
    <col min="18" max="18" width="9.140625" style="1"/>
    <col min="19" max="19" width="15" style="1" customWidth="1"/>
    <col min="20" max="16384" width="9.140625" style="1"/>
  </cols>
  <sheetData>
    <row r="1" spans="1:7" ht="16.5" x14ac:dyDescent="0.25">
      <c r="A1" s="74" t="s">
        <v>68</v>
      </c>
      <c r="B1" s="75"/>
      <c r="C1" s="75"/>
      <c r="D1" s="76"/>
      <c r="F1" s="53" t="s">
        <v>167</v>
      </c>
      <c r="G1" s="3"/>
    </row>
    <row r="2" spans="1:7" ht="16.5" x14ac:dyDescent="0.25">
      <c r="A2" s="77" t="s">
        <v>66</v>
      </c>
      <c r="B2" s="78"/>
      <c r="C2" s="43" t="s">
        <v>153</v>
      </c>
      <c r="D2" s="4"/>
      <c r="F2" s="3"/>
      <c r="G2" s="3"/>
    </row>
    <row r="3" spans="1:7" ht="16.5" x14ac:dyDescent="0.25">
      <c r="A3" s="77" t="s">
        <v>67</v>
      </c>
      <c r="B3" s="78"/>
      <c r="C3" s="43" t="s">
        <v>152</v>
      </c>
      <c r="D3" s="4"/>
      <c r="F3" s="3"/>
      <c r="G3" s="3"/>
    </row>
    <row r="4" spans="1:7" ht="17.25" thickBot="1" x14ac:dyDescent="0.3">
      <c r="A4" s="77" t="s">
        <v>69</v>
      </c>
      <c r="B4" s="78"/>
      <c r="C4" s="43" t="s">
        <v>154</v>
      </c>
      <c r="D4" s="5"/>
      <c r="F4" s="3"/>
      <c r="G4" s="3"/>
    </row>
    <row r="5" spans="1:7" ht="63.75" thickBot="1" x14ac:dyDescent="0.3">
      <c r="A5" s="6" t="s">
        <v>65</v>
      </c>
      <c r="B5" s="7" t="s">
        <v>151</v>
      </c>
      <c r="C5" s="8" t="s">
        <v>0</v>
      </c>
      <c r="D5" s="9" t="s">
        <v>166</v>
      </c>
      <c r="F5" s="54" t="s">
        <v>155</v>
      </c>
      <c r="G5" s="54" t="s">
        <v>156</v>
      </c>
    </row>
    <row r="6" spans="1:7" ht="16.5" x14ac:dyDescent="0.25">
      <c r="A6" s="44" t="s">
        <v>1</v>
      </c>
      <c r="B6" s="10" t="s">
        <v>103</v>
      </c>
      <c r="C6" s="11" t="s">
        <v>72</v>
      </c>
      <c r="D6" s="19">
        <f>SUM(D7,D16)</f>
        <v>158820</v>
      </c>
      <c r="F6" s="19">
        <f>SUM(F7,F16)</f>
        <v>7320</v>
      </c>
      <c r="G6" s="19">
        <f>SUM(G7,G16)</f>
        <v>151500</v>
      </c>
    </row>
    <row r="7" spans="1:7" ht="16.5" x14ac:dyDescent="0.25">
      <c r="A7" s="45"/>
      <c r="B7" s="36"/>
      <c r="C7" s="37" t="s">
        <v>138</v>
      </c>
      <c r="D7" s="40">
        <f>SUM(D8:D15)</f>
        <v>136000</v>
      </c>
      <c r="F7" s="40">
        <f>SUM(F8:F15)</f>
        <v>0</v>
      </c>
      <c r="G7" s="40">
        <f>SUM(G8:G15)</f>
        <v>136000</v>
      </c>
    </row>
    <row r="8" spans="1:7" ht="17.25" x14ac:dyDescent="0.25">
      <c r="A8" s="46" t="s">
        <v>76</v>
      </c>
      <c r="B8" s="41" t="s">
        <v>104</v>
      </c>
      <c r="C8" s="12" t="s">
        <v>9</v>
      </c>
      <c r="D8" s="13">
        <v>43000</v>
      </c>
      <c r="F8" s="13"/>
      <c r="G8" s="13">
        <v>43000</v>
      </c>
    </row>
    <row r="9" spans="1:7" ht="17.25" x14ac:dyDescent="0.25">
      <c r="A9" s="46" t="s">
        <v>77</v>
      </c>
      <c r="B9" s="41" t="s">
        <v>105</v>
      </c>
      <c r="C9" s="12" t="s">
        <v>17</v>
      </c>
      <c r="D9" s="13">
        <v>12000</v>
      </c>
      <c r="F9" s="13"/>
      <c r="G9" s="13">
        <v>12000</v>
      </c>
    </row>
    <row r="10" spans="1:7" ht="17.25" x14ac:dyDescent="0.25">
      <c r="A10" s="46" t="s">
        <v>78</v>
      </c>
      <c r="B10" s="41" t="s">
        <v>106</v>
      </c>
      <c r="C10" s="12" t="s">
        <v>93</v>
      </c>
      <c r="D10" s="13">
        <v>15000</v>
      </c>
      <c r="F10" s="13"/>
      <c r="G10" s="13">
        <v>15000</v>
      </c>
    </row>
    <row r="11" spans="1:7" ht="17.25" x14ac:dyDescent="0.25">
      <c r="A11" s="46" t="s">
        <v>79</v>
      </c>
      <c r="B11" s="41" t="s">
        <v>107</v>
      </c>
      <c r="C11" s="14" t="s">
        <v>28</v>
      </c>
      <c r="D11" s="13">
        <v>18000</v>
      </c>
      <c r="F11" s="13"/>
      <c r="G11" s="13">
        <v>18000</v>
      </c>
    </row>
    <row r="12" spans="1:7" ht="17.25" x14ac:dyDescent="0.25">
      <c r="A12" s="46" t="s">
        <v>80</v>
      </c>
      <c r="B12" s="41" t="s">
        <v>108</v>
      </c>
      <c r="C12" s="14" t="s">
        <v>32</v>
      </c>
      <c r="D12" s="13">
        <v>0</v>
      </c>
      <c r="F12" s="13"/>
      <c r="G12" s="13">
        <v>0</v>
      </c>
    </row>
    <row r="13" spans="1:7" ht="17.25" x14ac:dyDescent="0.25">
      <c r="A13" s="46" t="s">
        <v>81</v>
      </c>
      <c r="B13" s="41"/>
      <c r="C13" s="33" t="s">
        <v>94</v>
      </c>
      <c r="D13" s="13">
        <v>16000</v>
      </c>
      <c r="F13" s="13"/>
      <c r="G13" s="13">
        <v>16000</v>
      </c>
    </row>
    <row r="14" spans="1:7" s="34" customFormat="1" ht="17.25" x14ac:dyDescent="0.25">
      <c r="A14" s="47" t="s">
        <v>82</v>
      </c>
      <c r="B14" s="41" t="s">
        <v>109</v>
      </c>
      <c r="C14" s="12" t="s">
        <v>75</v>
      </c>
      <c r="D14" s="13">
        <v>12000</v>
      </c>
      <c r="F14" s="13"/>
      <c r="G14" s="13">
        <v>12000</v>
      </c>
    </row>
    <row r="15" spans="1:7" s="34" customFormat="1" ht="17.25" x14ac:dyDescent="0.25">
      <c r="A15" s="47" t="s">
        <v>92</v>
      </c>
      <c r="B15" s="41" t="s">
        <v>110</v>
      </c>
      <c r="C15" s="12" t="s">
        <v>98</v>
      </c>
      <c r="D15" s="13">
        <v>20000</v>
      </c>
      <c r="F15" s="13"/>
      <c r="G15" s="13">
        <v>20000</v>
      </c>
    </row>
    <row r="16" spans="1:7" s="34" customFormat="1" ht="16.5" x14ac:dyDescent="0.25">
      <c r="A16" s="45"/>
      <c r="B16" s="35"/>
      <c r="C16" s="37" t="s">
        <v>83</v>
      </c>
      <c r="D16" s="40">
        <f>SUM(D17:D21)</f>
        <v>22820</v>
      </c>
      <c r="F16" s="40">
        <f>SUM(F17:F21)</f>
        <v>7320</v>
      </c>
      <c r="G16" s="40">
        <f>SUM(G17:G21)</f>
        <v>15500</v>
      </c>
    </row>
    <row r="17" spans="1:7" ht="17.25" x14ac:dyDescent="0.25">
      <c r="A17" s="46" t="s">
        <v>84</v>
      </c>
      <c r="B17" s="41" t="s">
        <v>111</v>
      </c>
      <c r="C17" s="33" t="s">
        <v>139</v>
      </c>
      <c r="D17" s="13">
        <v>0</v>
      </c>
      <c r="F17" s="13"/>
      <c r="G17" s="13">
        <v>0</v>
      </c>
    </row>
    <row r="18" spans="1:7" ht="17.25" x14ac:dyDescent="0.25">
      <c r="A18" s="46" t="s">
        <v>85</v>
      </c>
      <c r="B18" s="41"/>
      <c r="C18" s="15" t="s">
        <v>95</v>
      </c>
      <c r="D18" s="13">
        <v>0</v>
      </c>
      <c r="F18" s="13"/>
      <c r="G18" s="13">
        <v>0</v>
      </c>
    </row>
    <row r="19" spans="1:7" ht="17.25" x14ac:dyDescent="0.25">
      <c r="A19" s="46" t="s">
        <v>86</v>
      </c>
      <c r="B19" s="20" t="s">
        <v>112</v>
      </c>
      <c r="C19" s="15" t="s">
        <v>89</v>
      </c>
      <c r="D19" s="13">
        <v>6000</v>
      </c>
      <c r="F19" s="13"/>
      <c r="G19" s="13">
        <v>6000</v>
      </c>
    </row>
    <row r="20" spans="1:7" ht="17.25" x14ac:dyDescent="0.25">
      <c r="A20" s="46" t="s">
        <v>87</v>
      </c>
      <c r="B20" s="41" t="s">
        <v>113</v>
      </c>
      <c r="C20" s="15" t="s">
        <v>90</v>
      </c>
      <c r="D20" s="48">
        <v>13320</v>
      </c>
      <c r="F20" s="48">
        <v>7320</v>
      </c>
      <c r="G20" s="48">
        <v>6000</v>
      </c>
    </row>
    <row r="21" spans="1:7" ht="17.25" x14ac:dyDescent="0.25">
      <c r="A21" s="46" t="s">
        <v>88</v>
      </c>
      <c r="B21" s="41" t="s">
        <v>110</v>
      </c>
      <c r="C21" s="14" t="s">
        <v>140</v>
      </c>
      <c r="D21" s="48">
        <v>3500</v>
      </c>
      <c r="F21" s="48"/>
      <c r="G21" s="48">
        <v>3500</v>
      </c>
    </row>
    <row r="22" spans="1:7" ht="16.5" x14ac:dyDescent="0.25">
      <c r="A22" s="44" t="s">
        <v>55</v>
      </c>
      <c r="B22" s="16" t="s">
        <v>114</v>
      </c>
      <c r="C22" s="17" t="s">
        <v>52</v>
      </c>
      <c r="D22" s="19">
        <f>SUM(D23:D30)</f>
        <v>19333</v>
      </c>
      <c r="F22" s="19">
        <f>SUM(F23:F30)</f>
        <v>8633</v>
      </c>
      <c r="G22" s="19">
        <f>SUM(G23:G30)</f>
        <v>10700</v>
      </c>
    </row>
    <row r="23" spans="1:7" ht="17.25" x14ac:dyDescent="0.25">
      <c r="A23" s="46" t="s">
        <v>10</v>
      </c>
      <c r="B23" s="42" t="s">
        <v>115</v>
      </c>
      <c r="C23" s="15" t="s">
        <v>11</v>
      </c>
      <c r="D23" s="13">
        <v>0</v>
      </c>
      <c r="F23" s="13"/>
      <c r="G23" s="13">
        <v>0</v>
      </c>
    </row>
    <row r="24" spans="1:7" ht="17.25" x14ac:dyDescent="0.25">
      <c r="A24" s="46" t="s">
        <v>18</v>
      </c>
      <c r="B24" s="42" t="s">
        <v>116</v>
      </c>
      <c r="C24" s="15" t="s">
        <v>99</v>
      </c>
      <c r="D24" s="13">
        <v>1000</v>
      </c>
      <c r="F24" s="13"/>
      <c r="G24" s="13">
        <v>1000</v>
      </c>
    </row>
    <row r="25" spans="1:7" ht="17.25" x14ac:dyDescent="0.25">
      <c r="A25" s="46" t="s">
        <v>23</v>
      </c>
      <c r="B25" s="42" t="s">
        <v>117</v>
      </c>
      <c r="C25" s="15" t="s">
        <v>97</v>
      </c>
      <c r="D25" s="13">
        <v>1000</v>
      </c>
      <c r="F25" s="13"/>
      <c r="G25" s="13">
        <v>1000</v>
      </c>
    </row>
    <row r="26" spans="1:7" ht="17.25" x14ac:dyDescent="0.25">
      <c r="A26" s="46" t="s">
        <v>26</v>
      </c>
      <c r="B26" s="42" t="s">
        <v>117</v>
      </c>
      <c r="C26" s="15" t="s">
        <v>54</v>
      </c>
      <c r="D26" s="13">
        <v>3333</v>
      </c>
      <c r="F26" s="13">
        <v>3333</v>
      </c>
      <c r="G26" s="13">
        <v>0</v>
      </c>
    </row>
    <row r="27" spans="1:7" ht="17.25" x14ac:dyDescent="0.25">
      <c r="A27" s="46" t="s">
        <v>29</v>
      </c>
      <c r="B27" s="42" t="s">
        <v>117</v>
      </c>
      <c r="C27" s="15" t="s">
        <v>165</v>
      </c>
      <c r="D27" s="13">
        <v>0</v>
      </c>
      <c r="F27" s="13"/>
      <c r="G27" s="13">
        <v>0</v>
      </c>
    </row>
    <row r="28" spans="1:7" ht="33" x14ac:dyDescent="0.25">
      <c r="A28" s="46" t="s">
        <v>33</v>
      </c>
      <c r="B28" s="42" t="s">
        <v>117</v>
      </c>
      <c r="C28" s="15" t="s">
        <v>141</v>
      </c>
      <c r="D28" s="13">
        <v>7000</v>
      </c>
      <c r="F28" s="13">
        <v>5300</v>
      </c>
      <c r="G28" s="13">
        <v>1700</v>
      </c>
    </row>
    <row r="29" spans="1:7" ht="33" x14ac:dyDescent="0.25">
      <c r="A29" s="46" t="s">
        <v>35</v>
      </c>
      <c r="B29" s="42" t="s">
        <v>10</v>
      </c>
      <c r="C29" s="15" t="s">
        <v>142</v>
      </c>
      <c r="D29" s="13">
        <v>2000</v>
      </c>
      <c r="F29" s="13"/>
      <c r="G29" s="13">
        <v>2000</v>
      </c>
    </row>
    <row r="30" spans="1:7" ht="33" x14ac:dyDescent="0.25">
      <c r="A30" s="46" t="s">
        <v>36</v>
      </c>
      <c r="B30" s="42" t="s">
        <v>18</v>
      </c>
      <c r="C30" s="15" t="s">
        <v>143</v>
      </c>
      <c r="D30" s="13">
        <v>5000</v>
      </c>
      <c r="F30" s="13"/>
      <c r="G30" s="13">
        <v>5000</v>
      </c>
    </row>
    <row r="31" spans="1:7" ht="16.5" x14ac:dyDescent="0.25">
      <c r="A31" s="44" t="s">
        <v>3</v>
      </c>
      <c r="B31" s="18" t="s">
        <v>118</v>
      </c>
      <c r="C31" s="17" t="s">
        <v>53</v>
      </c>
      <c r="D31" s="19">
        <f>SUM(D32:D37)</f>
        <v>41500</v>
      </c>
      <c r="F31" s="19">
        <f>SUM(F32:F37)</f>
        <v>0</v>
      </c>
      <c r="G31" s="19">
        <f>SUM(G32:G37)</f>
        <v>41500</v>
      </c>
    </row>
    <row r="32" spans="1:7" ht="49.5" x14ac:dyDescent="0.25">
      <c r="A32" s="46" t="s">
        <v>12</v>
      </c>
      <c r="B32" s="42" t="s">
        <v>119</v>
      </c>
      <c r="C32" s="15" t="s">
        <v>144</v>
      </c>
      <c r="D32" s="13">
        <v>0</v>
      </c>
      <c r="F32" s="13"/>
      <c r="G32" s="13">
        <v>0</v>
      </c>
    </row>
    <row r="33" spans="1:7" ht="39.6" customHeight="1" x14ac:dyDescent="0.25">
      <c r="A33" s="46" t="s">
        <v>19</v>
      </c>
      <c r="B33" s="42" t="s">
        <v>120</v>
      </c>
      <c r="C33" s="15" t="s">
        <v>145</v>
      </c>
      <c r="D33" s="13">
        <v>4000</v>
      </c>
      <c r="F33" s="13"/>
      <c r="G33" s="13">
        <v>4000</v>
      </c>
    </row>
    <row r="34" spans="1:7" ht="24.95" customHeight="1" x14ac:dyDescent="0.25">
      <c r="A34" s="46" t="s">
        <v>24</v>
      </c>
      <c r="B34" s="42" t="s">
        <v>121</v>
      </c>
      <c r="C34" s="15" t="s">
        <v>100</v>
      </c>
      <c r="D34" s="13">
        <v>20000</v>
      </c>
      <c r="F34" s="13"/>
      <c r="G34" s="13">
        <v>20000</v>
      </c>
    </row>
    <row r="35" spans="1:7" ht="33" x14ac:dyDescent="0.25">
      <c r="A35" s="49" t="s">
        <v>27</v>
      </c>
      <c r="B35" s="20"/>
      <c r="C35" s="21" t="s">
        <v>146</v>
      </c>
      <c r="D35" s="13">
        <v>500</v>
      </c>
      <c r="F35" s="13"/>
      <c r="G35" s="13">
        <v>500</v>
      </c>
    </row>
    <row r="36" spans="1:7" ht="33" customHeight="1" x14ac:dyDescent="0.25">
      <c r="A36" s="46" t="s">
        <v>30</v>
      </c>
      <c r="B36" s="42" t="s">
        <v>122</v>
      </c>
      <c r="C36" s="15" t="s">
        <v>31</v>
      </c>
      <c r="D36" s="13">
        <v>2000</v>
      </c>
      <c r="F36" s="13"/>
      <c r="G36" s="13">
        <v>2000</v>
      </c>
    </row>
    <row r="37" spans="1:7" ht="33" x14ac:dyDescent="0.25">
      <c r="A37" s="46" t="s">
        <v>34</v>
      </c>
      <c r="B37" s="42" t="s">
        <v>123</v>
      </c>
      <c r="C37" s="15" t="s">
        <v>147</v>
      </c>
      <c r="D37" s="13">
        <v>15000</v>
      </c>
      <c r="F37" s="13"/>
      <c r="G37" s="13">
        <v>15000</v>
      </c>
    </row>
    <row r="38" spans="1:7" ht="34.5" x14ac:dyDescent="0.25">
      <c r="A38" s="44" t="s">
        <v>4</v>
      </c>
      <c r="B38" s="39" t="s">
        <v>124</v>
      </c>
      <c r="C38" s="17" t="s">
        <v>91</v>
      </c>
      <c r="D38" s="19">
        <f>SUM(D39:D54)</f>
        <v>65512.5</v>
      </c>
      <c r="F38" s="19">
        <f>SUM(F39:F54)</f>
        <v>0</v>
      </c>
      <c r="G38" s="19">
        <f>SUM(G39:G54)</f>
        <v>65512.5</v>
      </c>
    </row>
    <row r="39" spans="1:7" ht="33" customHeight="1" x14ac:dyDescent="0.25">
      <c r="A39" s="46" t="s">
        <v>13</v>
      </c>
      <c r="B39" s="41" t="s">
        <v>125</v>
      </c>
      <c r="C39" s="12" t="s">
        <v>14</v>
      </c>
      <c r="D39" s="13">
        <v>30000</v>
      </c>
      <c r="F39" s="13"/>
      <c r="G39" s="13">
        <v>30000</v>
      </c>
    </row>
    <row r="40" spans="1:7" ht="33" customHeight="1" x14ac:dyDescent="0.25">
      <c r="A40" s="46" t="s">
        <v>20</v>
      </c>
      <c r="B40" s="41" t="s">
        <v>126</v>
      </c>
      <c r="C40" s="12" t="s">
        <v>21</v>
      </c>
      <c r="D40" s="13">
        <v>1000</v>
      </c>
      <c r="F40" s="13"/>
      <c r="G40" s="13">
        <v>1000</v>
      </c>
    </row>
    <row r="41" spans="1:7" ht="33" x14ac:dyDescent="0.25">
      <c r="A41" s="46" t="s">
        <v>25</v>
      </c>
      <c r="B41" s="20" t="s">
        <v>127</v>
      </c>
      <c r="C41" s="38" t="s">
        <v>148</v>
      </c>
      <c r="D41" s="13">
        <v>500</v>
      </c>
      <c r="F41" s="13"/>
      <c r="G41" s="13">
        <v>500</v>
      </c>
    </row>
    <row r="42" spans="1:7" ht="57" customHeight="1" x14ac:dyDescent="0.25">
      <c r="A42" s="46" t="s">
        <v>57</v>
      </c>
      <c r="B42" s="20" t="s">
        <v>128</v>
      </c>
      <c r="C42" s="15" t="s">
        <v>137</v>
      </c>
      <c r="D42" s="13">
        <v>1000</v>
      </c>
      <c r="F42" s="13"/>
      <c r="G42" s="13">
        <v>1000</v>
      </c>
    </row>
    <row r="43" spans="1:7" ht="33" x14ac:dyDescent="0.25">
      <c r="A43" s="46" t="s">
        <v>58</v>
      </c>
      <c r="B43" s="20" t="s">
        <v>129</v>
      </c>
      <c r="C43" s="15" t="s">
        <v>38</v>
      </c>
      <c r="D43" s="13">
        <v>1000</v>
      </c>
      <c r="F43" s="13"/>
      <c r="G43" s="13">
        <v>1000</v>
      </c>
    </row>
    <row r="44" spans="1:7" ht="17.25" x14ac:dyDescent="0.25">
      <c r="A44" s="46" t="s">
        <v>59</v>
      </c>
      <c r="B44" s="20" t="s">
        <v>130</v>
      </c>
      <c r="C44" s="15" t="s">
        <v>40</v>
      </c>
      <c r="D44" s="13">
        <v>15512.5</v>
      </c>
      <c r="F44" s="13"/>
      <c r="G44" s="13">
        <v>15512.5</v>
      </c>
    </row>
    <row r="45" spans="1:7" ht="17.25" x14ac:dyDescent="0.25">
      <c r="A45" s="46" t="s">
        <v>60</v>
      </c>
      <c r="B45" s="20" t="s">
        <v>131</v>
      </c>
      <c r="C45" s="15" t="s">
        <v>42</v>
      </c>
      <c r="D45" s="13">
        <v>500</v>
      </c>
      <c r="F45" s="13"/>
      <c r="G45" s="13">
        <v>500</v>
      </c>
    </row>
    <row r="46" spans="1:7" ht="35.25" customHeight="1" x14ac:dyDescent="0.25">
      <c r="A46" s="46" t="s">
        <v>61</v>
      </c>
      <c r="B46" s="20" t="s">
        <v>132</v>
      </c>
      <c r="C46" s="15" t="s">
        <v>43</v>
      </c>
      <c r="D46" s="13">
        <v>1500</v>
      </c>
      <c r="F46" s="13"/>
      <c r="G46" s="13">
        <v>1500</v>
      </c>
    </row>
    <row r="47" spans="1:7" ht="17.25" x14ac:dyDescent="0.25">
      <c r="A47" s="46" t="s">
        <v>62</v>
      </c>
      <c r="B47" s="20" t="s">
        <v>133</v>
      </c>
      <c r="C47" s="15" t="s">
        <v>44</v>
      </c>
      <c r="D47" s="13">
        <v>1500</v>
      </c>
      <c r="F47" s="13"/>
      <c r="G47" s="13">
        <v>1500</v>
      </c>
    </row>
    <row r="48" spans="1:7" ht="17.25" x14ac:dyDescent="0.25">
      <c r="A48" s="46" t="s">
        <v>63</v>
      </c>
      <c r="B48" s="20" t="s">
        <v>134</v>
      </c>
      <c r="C48" s="15" t="s">
        <v>45</v>
      </c>
      <c r="D48" s="13">
        <v>3000</v>
      </c>
      <c r="F48" s="13"/>
      <c r="G48" s="13">
        <v>3000</v>
      </c>
    </row>
    <row r="49" spans="1:10" ht="17.25" x14ac:dyDescent="0.25">
      <c r="A49" s="46" t="s">
        <v>64</v>
      </c>
      <c r="B49" s="20" t="s">
        <v>135</v>
      </c>
      <c r="C49" s="15" t="s">
        <v>74</v>
      </c>
      <c r="D49" s="13">
        <v>3000</v>
      </c>
      <c r="F49" s="13"/>
      <c r="G49" s="13">
        <v>3000</v>
      </c>
    </row>
    <row r="50" spans="1:10" ht="33" x14ac:dyDescent="0.25">
      <c r="A50" s="46" t="s">
        <v>37</v>
      </c>
      <c r="B50" s="20" t="s">
        <v>136</v>
      </c>
      <c r="C50" s="15" t="s">
        <v>149</v>
      </c>
      <c r="D50" s="13">
        <v>2500</v>
      </c>
      <c r="F50" s="13"/>
      <c r="G50" s="13">
        <v>2500</v>
      </c>
    </row>
    <row r="51" spans="1:10" ht="17.25" x14ac:dyDescent="0.25">
      <c r="A51" s="46"/>
      <c r="B51" s="82" t="s">
        <v>101</v>
      </c>
      <c r="C51" s="83"/>
      <c r="D51" s="13"/>
      <c r="F51" s="13"/>
      <c r="G51" s="13"/>
    </row>
    <row r="52" spans="1:10" ht="17.25" x14ac:dyDescent="0.25">
      <c r="A52" s="46" t="s">
        <v>39</v>
      </c>
      <c r="B52" s="20" t="s">
        <v>46</v>
      </c>
      <c r="C52" s="15" t="s">
        <v>47</v>
      </c>
      <c r="D52" s="13">
        <v>1500</v>
      </c>
      <c r="F52" s="13"/>
      <c r="G52" s="13">
        <v>1500</v>
      </c>
    </row>
    <row r="53" spans="1:10" ht="17.25" x14ac:dyDescent="0.25">
      <c r="A53" s="46" t="s">
        <v>41</v>
      </c>
      <c r="B53" s="20" t="s">
        <v>48</v>
      </c>
      <c r="C53" s="15" t="s">
        <v>49</v>
      </c>
      <c r="D53" s="13">
        <v>1500</v>
      </c>
      <c r="F53" s="13"/>
      <c r="G53" s="13">
        <v>1500</v>
      </c>
    </row>
    <row r="54" spans="1:10" ht="17.25" x14ac:dyDescent="0.25">
      <c r="A54" s="46" t="s">
        <v>96</v>
      </c>
      <c r="B54" s="20" t="s">
        <v>50</v>
      </c>
      <c r="C54" s="15" t="s">
        <v>51</v>
      </c>
      <c r="D54" s="13">
        <v>1500</v>
      </c>
      <c r="F54" s="13"/>
      <c r="G54" s="13">
        <v>1500</v>
      </c>
    </row>
    <row r="55" spans="1:10" ht="16.5" x14ac:dyDescent="0.25">
      <c r="A55" s="44" t="s">
        <v>5</v>
      </c>
      <c r="B55" s="18" t="s">
        <v>73</v>
      </c>
      <c r="C55" s="22" t="s">
        <v>6</v>
      </c>
      <c r="D55" s="19">
        <f>SUM(D56:D57)</f>
        <v>0</v>
      </c>
      <c r="F55" s="19">
        <f>SUM(F56:F57)</f>
        <v>0</v>
      </c>
      <c r="G55" s="19">
        <f>SUM(G56:G57)</f>
        <v>0</v>
      </c>
    </row>
    <row r="56" spans="1:10" ht="17.25" x14ac:dyDescent="0.25">
      <c r="A56" s="50" t="s">
        <v>15</v>
      </c>
      <c r="B56" s="20" t="s">
        <v>56</v>
      </c>
      <c r="C56" s="15" t="s">
        <v>16</v>
      </c>
      <c r="D56" s="13">
        <v>0</v>
      </c>
      <c r="F56" s="13"/>
      <c r="G56" s="13">
        <v>0</v>
      </c>
    </row>
    <row r="57" spans="1:10" ht="33.75" thickBot="1" x14ac:dyDescent="0.3">
      <c r="A57" s="51" t="s">
        <v>22</v>
      </c>
      <c r="B57" s="23" t="s">
        <v>2</v>
      </c>
      <c r="C57" s="24" t="s">
        <v>150</v>
      </c>
      <c r="D57" s="25">
        <v>0</v>
      </c>
      <c r="F57" s="25"/>
      <c r="G57" s="25">
        <v>0</v>
      </c>
    </row>
    <row r="58" spans="1:10" ht="17.25" thickBot="1" x14ac:dyDescent="0.3">
      <c r="A58" s="79" t="s">
        <v>71</v>
      </c>
      <c r="B58" s="80"/>
      <c r="C58" s="81"/>
      <c r="D58" s="26">
        <f>SUM(D55,D38,D31,D22,D6)</f>
        <v>285165.5</v>
      </c>
      <c r="F58" s="26">
        <f>SUM(F55,F38,F31,F22,F6)</f>
        <v>15953</v>
      </c>
      <c r="G58" s="26">
        <f>SUM(G55,G38,G31,G22,G6)</f>
        <v>269212.5</v>
      </c>
    </row>
    <row r="59" spans="1:10" ht="17.25" thickBot="1" x14ac:dyDescent="0.3">
      <c r="A59" s="27" t="s">
        <v>7</v>
      </c>
      <c r="B59" s="28" t="s">
        <v>8</v>
      </c>
      <c r="C59" s="29" t="s">
        <v>102</v>
      </c>
      <c r="D59" s="30">
        <v>17485.93</v>
      </c>
      <c r="F59" s="30">
        <v>1000</v>
      </c>
      <c r="G59" s="30">
        <v>16485.93</v>
      </c>
    </row>
    <row r="60" spans="1:10" ht="17.25" thickBot="1" x14ac:dyDescent="0.3">
      <c r="A60" s="72" t="s">
        <v>70</v>
      </c>
      <c r="B60" s="73"/>
      <c r="C60" s="73"/>
      <c r="D60" s="31">
        <f>SUM(D58,D59)</f>
        <v>302651.43</v>
      </c>
      <c r="F60" s="31">
        <f>SUM(F58,F59)</f>
        <v>16953</v>
      </c>
      <c r="G60" s="31">
        <f>SUM(G58,G59)</f>
        <v>285698.43</v>
      </c>
      <c r="J60" s="52"/>
    </row>
    <row r="61" spans="1:10" ht="18" thickBot="1" x14ac:dyDescent="0.35">
      <c r="A61" s="3"/>
      <c r="B61" s="32"/>
      <c r="C61" s="3"/>
      <c r="D61" s="3"/>
    </row>
    <row r="62" spans="1:10" ht="60.75" thickBot="1" x14ac:dyDescent="0.3">
      <c r="A62" s="67" t="s">
        <v>157</v>
      </c>
      <c r="B62" s="69"/>
      <c r="C62" s="61" t="s">
        <v>158</v>
      </c>
      <c r="D62" s="62" t="s">
        <v>159</v>
      </c>
      <c r="E62" s="63" t="s">
        <v>156</v>
      </c>
      <c r="F62" s="64" t="s">
        <v>159</v>
      </c>
      <c r="G62" s="63" t="s">
        <v>156</v>
      </c>
      <c r="H62" s="64" t="s">
        <v>159</v>
      </c>
      <c r="I62" s="63" t="s">
        <v>156</v>
      </c>
    </row>
    <row r="63" spans="1:10" ht="18.75" thickBot="1" x14ac:dyDescent="0.3">
      <c r="A63" s="68" t="s">
        <v>160</v>
      </c>
      <c r="B63" s="69"/>
      <c r="C63" s="65" t="s">
        <v>161</v>
      </c>
      <c r="D63" s="56">
        <v>2026</v>
      </c>
      <c r="E63" s="59">
        <v>2026</v>
      </c>
      <c r="F63" s="59">
        <v>2027</v>
      </c>
      <c r="G63" s="59">
        <v>2027</v>
      </c>
      <c r="H63" s="59">
        <v>2028</v>
      </c>
      <c r="I63" s="59">
        <v>2028</v>
      </c>
    </row>
    <row r="64" spans="1:10" ht="18.75" thickBot="1" x14ac:dyDescent="0.3">
      <c r="A64" s="68" t="s">
        <v>162</v>
      </c>
      <c r="B64" s="69"/>
      <c r="C64" s="65" t="s">
        <v>163</v>
      </c>
      <c r="D64" s="60"/>
      <c r="E64" s="84">
        <v>87442.240000000005</v>
      </c>
      <c r="F64" s="57"/>
      <c r="G64" s="57"/>
      <c r="H64" s="57"/>
      <c r="I64" s="57"/>
    </row>
    <row r="65" spans="1:9" ht="18.75" thickBot="1" x14ac:dyDescent="0.3">
      <c r="A65"/>
      <c r="B65" s="55"/>
      <c r="C65" s="66"/>
      <c r="D65" s="60"/>
      <c r="E65" s="58"/>
      <c r="F65" s="57"/>
      <c r="G65" s="57"/>
      <c r="H65" s="57"/>
      <c r="I65" s="57"/>
    </row>
    <row r="66" spans="1:9" ht="18.75" thickBot="1" x14ac:dyDescent="0.3">
      <c r="A66"/>
      <c r="B66" s="55"/>
      <c r="C66" s="70" t="s">
        <v>164</v>
      </c>
      <c r="D66" s="84">
        <f>+F60</f>
        <v>16953</v>
      </c>
      <c r="E66" s="84">
        <f>+G60-E64</f>
        <v>198256.19</v>
      </c>
      <c r="F66" s="84">
        <f>+F60</f>
        <v>16953</v>
      </c>
      <c r="G66" s="84">
        <f>+G60</f>
        <v>285698.43</v>
      </c>
      <c r="H66" s="84">
        <f>+F60</f>
        <v>16953</v>
      </c>
      <c r="I66" s="84">
        <f>+G60</f>
        <v>285698.43</v>
      </c>
    </row>
    <row r="67" spans="1:9" ht="15.75" thickBot="1" x14ac:dyDescent="0.3">
      <c r="A67"/>
      <c r="B67"/>
      <c r="C67" s="71">
        <f>+E66+G66+I66</f>
        <v>769653.05</v>
      </c>
      <c r="D67"/>
      <c r="E67"/>
      <c r="F67"/>
      <c r="G67"/>
      <c r="H67"/>
      <c r="I67"/>
    </row>
  </sheetData>
  <mergeCells count="7">
    <mergeCell ref="A60:C60"/>
    <mergeCell ref="A1:D1"/>
    <mergeCell ref="A2:B2"/>
    <mergeCell ref="A3:B3"/>
    <mergeCell ref="A4:B4"/>
    <mergeCell ref="A58:C58"/>
    <mergeCell ref="B51:C51"/>
  </mergeCells>
  <printOptions horizontalCentered="1"/>
  <pageMargins left="0.39370078740157483" right="0.39370078740157483" top="0.39370078740157483" bottom="0.39370078740157483" header="0" footer="0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 Preventivo</vt:lpstr>
      <vt:lpstr>'Piano Finanziario Preventivo'!Area_stampa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cocco</dc:creator>
  <cp:lastModifiedBy>Elvis Briganti</cp:lastModifiedBy>
  <cp:lastPrinted>2019-10-29T14:57:11Z</cp:lastPrinted>
  <dcterms:created xsi:type="dcterms:W3CDTF">2019-09-05T09:11:56Z</dcterms:created>
  <dcterms:modified xsi:type="dcterms:W3CDTF">2025-12-29T10:36:28Z</dcterms:modified>
</cp:coreProperties>
</file>